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27495" windowHeight="7770"/>
  </bookViews>
  <sheets>
    <sheet name="отчетный период - 07.2023" sheetId="3" r:id="rId1"/>
  </sheets>
  <definedNames>
    <definedName name="_xlnm._FilterDatabase" localSheetId="0" hidden="1">'отчетный период - 07.2023'!$A$8:$W$20</definedName>
    <definedName name="_xlnm.Print_Area" localSheetId="0">'отчетный период - 07.2023'!$A$1:$W$20</definedName>
  </definedNames>
  <calcPr calcId="162913"/>
</workbook>
</file>

<file path=xl/calcChain.xml><?xml version="1.0" encoding="utf-8"?>
<calcChain xmlns="http://schemas.openxmlformats.org/spreadsheetml/2006/main">
  <c r="P36" i="3" l="1"/>
  <c r="Q36" i="3"/>
  <c r="R36" i="3"/>
  <c r="S36" i="3"/>
  <c r="P37" i="3"/>
  <c r="Q37" i="3"/>
  <c r="R37" i="3"/>
  <c r="S37" i="3"/>
  <c r="G20" i="3" l="1"/>
  <c r="J17" i="3"/>
  <c r="P20" i="3" l="1"/>
  <c r="P25" i="3" l="1"/>
  <c r="S23" i="3"/>
  <c r="R23" i="3"/>
  <c r="Q23" i="3"/>
  <c r="P23" i="3"/>
  <c r="H23" i="3"/>
  <c r="I23" i="3"/>
  <c r="G23" i="3"/>
  <c r="Q20" i="3"/>
  <c r="R20" i="3"/>
  <c r="S20" i="3"/>
  <c r="H20" i="3"/>
  <c r="I20" i="3"/>
  <c r="T15" i="3"/>
  <c r="J15" i="3"/>
  <c r="T16" i="3"/>
  <c r="T14" i="3"/>
  <c r="J16" i="3"/>
  <c r="J11" i="3"/>
  <c r="J12" i="3"/>
  <c r="J14" i="3"/>
  <c r="J23" i="3" l="1"/>
  <c r="T12" i="3" l="1"/>
  <c r="Q25" i="3"/>
  <c r="R25" i="3"/>
  <c r="S25" i="3"/>
  <c r="H25" i="3"/>
  <c r="I25" i="3"/>
  <c r="G25" i="3"/>
  <c r="T18" i="3" l="1"/>
  <c r="T19" i="3"/>
  <c r="T25" i="3" l="1"/>
  <c r="J18" i="3"/>
  <c r="J20" i="3" s="1"/>
  <c r="J25" i="3" l="1"/>
  <c r="T13" i="3"/>
  <c r="T37" i="3" s="1"/>
  <c r="T11" i="3" l="1"/>
  <c r="T36" i="3" s="1"/>
  <c r="T20" i="3" l="1"/>
  <c r="T23" i="3"/>
</calcChain>
</file>

<file path=xl/sharedStrings.xml><?xml version="1.0" encoding="utf-8"?>
<sst xmlns="http://schemas.openxmlformats.org/spreadsheetml/2006/main" count="100" uniqueCount="78">
  <si>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</si>
  <si>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</si>
  <si>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</si>
  <si>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</si>
  <si>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 тыс. рублей</t>
  </si>
  <si>
    <t>федеральный бюджет</t>
  </si>
  <si>
    <t>областной бюджет</t>
  </si>
  <si>
    <t>местный бюджет</t>
  </si>
  <si>
    <t>Всего (7+8+9)</t>
  </si>
  <si>
    <t>Код национального проекта</t>
  </si>
  <si>
    <t>Код регионального проекта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</si>
  <si>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</si>
  <si>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</si>
  <si>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</si>
  <si>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</si>
  <si>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(оказния услуг) в соответствии с заключенным контрактом</t>
  </si>
  <si>
    <t>Сумма контракта, тыс. рублей</t>
  </si>
  <si>
    <t>Кассовый расход на отчетную дату, тыс. рублей</t>
  </si>
  <si>
    <t>Всего (17+18+19)</t>
  </si>
  <si>
    <t>Фактическая дата завершения выполнения работ (оказания услуг) по контракту</t>
  </si>
  <si>
    <t>Примечания</t>
  </si>
  <si>
    <t>Дата выполнения мероприятия в соответствии с соглашением с ОИВ</t>
  </si>
  <si>
    <t>Информация о рисках</t>
  </si>
  <si>
    <t>1. В формате электронных таблиц Excel представляется следующая информация:</t>
  </si>
  <si>
    <t>Е</t>
  </si>
  <si>
    <t>Е2</t>
  </si>
  <si>
    <t>Бузулукский район</t>
  </si>
  <si>
    <t>F</t>
  </si>
  <si>
    <t>F5</t>
  </si>
  <si>
    <t>Приложекние</t>
  </si>
  <si>
    <t>к письму финансового отдела</t>
  </si>
  <si>
    <t>СП</t>
  </si>
  <si>
    <t>РОО</t>
  </si>
  <si>
    <t>EВ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</si>
  <si>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</t>
  </si>
  <si>
    <t>оплата советникам директоров по воспитанию на основании трудовых договоров</t>
  </si>
  <si>
    <t xml:space="preserve"> МОАУ "Боровая СОШ" Бузулукского района</t>
  </si>
  <si>
    <t>(Создание новых мест в общеобразовательных организациях, расположенных в сельской местности и поселках городского типа) Строительство здания корпуса №2 МОАУ "Боровая СОШ" Бузулукского района</t>
  </si>
  <si>
    <t>(Капитальные вложения в объекты муниципальной собственности на создание новых мест в общеобразовательных организациях, расположенных в сельской местности и поселках городского типа) Строительство здания (составление ПСД ) корпуса №2 МОАУ "Боровая СОШ" Бузулукского района</t>
  </si>
  <si>
    <t>2022.122402</t>
  </si>
  <si>
    <t>01.08.2022г</t>
  </si>
  <si>
    <t>Общество с ограниченной ответственностью «СтройТехЭксперт»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</si>
  <si>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</si>
  <si>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Е1</t>
  </si>
  <si>
    <t>Проведение капитального ремонта и обновление материально-технической базы для занятий физической культурой и спортом в общеобразовательных организациях, расположенных в сельской местности и городах с численностью населения до 250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</si>
  <si>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</si>
  <si>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Оренбургская область, Бузулукский район, с.Палимовка  </t>
  </si>
  <si>
    <t>Администрация МО Палимовский сельсовет Бузулукского района Оренбургской области</t>
  </si>
  <si>
    <t>Реконструкция водозаборной скважины с установкой системы водоочистки в с. Палимовка Палимовского сельсовета Бузулукского района Оренбургской области</t>
  </si>
  <si>
    <t>01.11.2023г</t>
  </si>
  <si>
    <t xml:space="preserve"> МОАУ "Боровая СОШ" Бузулукского района </t>
  </si>
  <si>
    <t>-</t>
  </si>
  <si>
    <t>Ф.2023.1</t>
  </si>
  <si>
    <t>ООО "Итеркаскад"</t>
  </si>
  <si>
    <t>14.04.2023г.-31.08.2023г.</t>
  </si>
  <si>
    <t>17.03.2023г.</t>
  </si>
  <si>
    <t>1-СК</t>
  </si>
  <si>
    <t>24.03.2023г.</t>
  </si>
  <si>
    <t>ФБУ "РосСтройКонтроль"</t>
  </si>
  <si>
    <t>A</t>
  </si>
  <si>
    <t>A1</t>
  </si>
  <si>
    <t xml:space="preserve">
МБУК "ЦКС Бузулукского района".</t>
  </si>
  <si>
    <t>Поддержка отрасли культуры. Обеспечение муниципальных учреждений культуры специализированным
автотранспортом для обслуживания населения. Приобретение передвижных многофункциональныхкультурных центров (автоклубы) для обслуживания сельского населения субъектов Российской Федерации.</t>
  </si>
  <si>
    <t>2023.009058</t>
  </si>
  <si>
    <t>Индивидуальный предприниматель Никитин Андрей Александрович</t>
  </si>
  <si>
    <t xml:space="preserve">с 01 июня 2023г. по 31 июля 2023г. </t>
  </si>
  <si>
    <t>По итогам открытого конкурса в электронной форме заключен контракт № 2023.009058 от 04» апреля 2023 г. на выполнение работ «Капитальный ремонт спортивного зала МОБУ "Красногвардейская средняя общеобразовательная школа имени Марченко А.А." по адресу: Оренбургская область, Бузулукский район, п. Красногвардеец, ул. Советская, д. 9» с ИП Никиктиным А.А.,  на сумму 2 349 000 руб. Срок выполнения работ: с 01 июня 2023г. по 31 июля 2023г. (включительно).Заказчик осуществляет оплату выполненных работ в течение 7 (семи) рабочих дней с даты подписания сторонами документа о приемки.</t>
  </si>
  <si>
    <t>По итогам электронного аукциона на проведение работ заключен контракт № Ф.2023.1 от 17.03.2023г с ООО "ИНТЕРКАСКАД" на сумму 20 100,37т.руб. Подписано допсоглашение №1 от 21.06.2023г на авансирование 30% в течение 7 рабочих дней с момента выставления счета на авансовый платеж. Выставлен и оплачен счет на авансовый платеж от 21.06.2023г в сумме 6 030,11т.руб.</t>
  </si>
  <si>
    <t>Ф.2023.3</t>
  </si>
  <si>
    <t>13.06.2023г.</t>
  </si>
  <si>
    <t>ООО "Аспект"</t>
  </si>
  <si>
    <t>60 рабочих дней с момента подписания контракта</t>
  </si>
  <si>
    <t xml:space="preserve">По итогам электронного аукциона на "Поставку передвижного многофункционального культурного центра (автоклуба)" подписан контракт № Ф.2023.3 от 13.06.2023г. в сумме  9 262 813 рублей 20 копеек с  ОБЩЕСТВО С ОГРАНИЧЕННОЙ ОТВЕТСТВЕННОСТЬЮ "АСПЕКТ". </t>
  </si>
  <si>
    <t>31.05.2023г.,               30.06.2023г.,                     31.07.2023г.</t>
  </si>
  <si>
    <t>Заключен контракт №1-СК от 24.03.2023г с ФБУ "РосСтройКонтроль" на сумму 421,72 т.руб. Выставлены и оплачены промежуточные акта приемки услуг от 31.05.2023г №б/н, от 30.06.2023г №б/н на сумму 210,86т.руб. Выставлен промежуточный акт о приемки услуг от 31.07.2023г №б/н на сумму 105,43т.руб.</t>
  </si>
  <si>
    <t>Информация о мероприятиях региональных проектов за июль 2023 года</t>
  </si>
  <si>
    <t>от 31.07.2023 № 02-19</t>
  </si>
  <si>
    <t>По итогам конкурса в электронной форме заключен контракт № 2022.122402 от 1 августа 2022 г. на проектно-изыскательские и строительно-монтажные работы по объекту «Строительство здания корпуса № 2 МОАУ "Боровая СОШ" на 90 учащихся»  на общую сумму 128 862,32т.руб. из них стоимость работ по разработке ПСД составляет 5 000,0 тыс.руб.Начало работ – с даты заключения Договора, окончание работ – до 01.11.2022г. Оплачен аванс 50% в сумме 64 431,16 тыс.руб. - 21.07.2023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</si>
</sst>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topLeftCell="C1" zoomScale="55" zoomScaleNormal="80" zoomScaleSheetLayoutView="55" workbookViewId="0">
      <pane ySplit="10" topLeftCell="A11" activePane="bottomLeft" state="frozenSplit"/>
      <selection pane="bottomLeft" activeCell="W11" sqref="W11:W13"/>
    </sheetView>
  </sheetViews>
  <sheetFormatPr defaultRowHeight="15.75" x14ac:dyDescent="0.25"/>
  <cols>
    <col min="1" max="1" width="5.42578125" style="11" customWidth="1"/>
    <col min="2" max="3" width="9.140625" style="8"/>
    <col min="4" max="4" width="20" style="13" customWidth="1"/>
    <col min="5" max="5" width="25.7109375" style="13" customWidth="1"/>
    <col min="6" max="6" width="24.85546875" style="13" customWidth="1"/>
    <col min="7" max="7" width="13.85546875" style="15" customWidth="1"/>
    <col min="8" max="8" width="12.85546875" style="15" customWidth="1"/>
    <col min="9" max="9" width="10.5703125" style="15" customWidth="1"/>
    <col min="10" max="10" width="15.85546875" style="15" customWidth="1"/>
    <col min="11" max="11" width="16.140625" style="6" customWidth="1"/>
    <col min="12" max="12" width="10.28515625" style="13" customWidth="1"/>
    <col min="13" max="13" width="13.42578125" style="6" customWidth="1"/>
    <col min="14" max="14" width="19.140625" style="13" customWidth="1"/>
    <col min="15" max="15" width="15.7109375" style="20" customWidth="1"/>
    <col min="16" max="16" width="14.85546875" style="15" customWidth="1"/>
    <col min="17" max="17" width="14.7109375" style="15" customWidth="1"/>
    <col min="18" max="18" width="11.5703125" style="15" customWidth="1"/>
    <col min="19" max="19" width="10.7109375" style="15" customWidth="1"/>
    <col min="20" max="20" width="12.140625" style="15" customWidth="1"/>
    <col min="21" max="21" width="19.140625" style="20" customWidth="1"/>
    <col min="22" max="22" width="14.28515625" style="13" customWidth="1"/>
    <col min="23" max="23" width="28.42578125" style="3" customWidth="1"/>
    <col min="24" max="16384" width="9.140625" style="2"/>
  </cols>
  <sheetData>
    <row r="1" spans="1:23" x14ac:dyDescent="0.25">
      <c r="U1" s="25" t="s">
        <v>29</v>
      </c>
      <c r="W1" s="13"/>
    </row>
    <row r="2" spans="1:23" x14ac:dyDescent="0.25">
      <c r="U2" s="25" t="s">
        <v>30</v>
      </c>
      <c r="W2" s="21"/>
    </row>
    <row r="3" spans="1:23" ht="15" customHeight="1" x14ac:dyDescent="0.25">
      <c r="T3" s="26"/>
      <c r="U3" s="57" t="s">
        <v>76</v>
      </c>
      <c r="V3" s="26"/>
      <c r="W3" s="26"/>
    </row>
    <row r="4" spans="1:23" ht="25.5" x14ac:dyDescent="0.35">
      <c r="C4" s="91" t="s">
        <v>75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x14ac:dyDescent="0.25">
      <c r="K5" s="7"/>
      <c r="M5" s="7"/>
    </row>
    <row r="6" spans="1:23" x14ac:dyDescent="0.25">
      <c r="D6" s="13" t="s">
        <v>23</v>
      </c>
      <c r="K6" s="7"/>
      <c r="M6" s="7"/>
    </row>
    <row r="8" spans="1:23" ht="46.5" customHeight="1" x14ac:dyDescent="0.25">
      <c r="A8" s="102" t="s">
        <v>0</v>
      </c>
      <c r="B8" s="92" t="s">
        <v>9</v>
      </c>
      <c r="C8" s="92" t="s">
        <v>10</v>
      </c>
      <c r="D8" s="92" t="s">
        <v>1</v>
      </c>
      <c r="E8" s="92" t="s">
        <v>2</v>
      </c>
      <c r="F8" s="92" t="s">
        <v>3</v>
      </c>
      <c r="G8" s="93" t="s">
        <v>4</v>
      </c>
      <c r="H8" s="93"/>
      <c r="I8" s="93"/>
      <c r="J8" s="93"/>
      <c r="K8" s="94" t="s">
        <v>21</v>
      </c>
      <c r="L8" s="95" t="s">
        <v>11</v>
      </c>
      <c r="M8" s="96"/>
      <c r="N8" s="96"/>
      <c r="O8" s="96"/>
      <c r="P8" s="97"/>
      <c r="Q8" s="98" t="s">
        <v>17</v>
      </c>
      <c r="R8" s="99"/>
      <c r="S8" s="99"/>
      <c r="T8" s="100"/>
      <c r="U8" s="81" t="s">
        <v>19</v>
      </c>
      <c r="V8" s="79" t="s">
        <v>22</v>
      </c>
      <c r="W8" s="79" t="s">
        <v>20</v>
      </c>
    </row>
    <row r="9" spans="1:23" ht="114.75" customHeight="1" x14ac:dyDescent="0.25">
      <c r="A9" s="102"/>
      <c r="B9" s="92"/>
      <c r="C9" s="92"/>
      <c r="D9" s="92"/>
      <c r="E9" s="92"/>
      <c r="F9" s="92"/>
      <c r="G9" s="1" t="s">
        <v>5</v>
      </c>
      <c r="H9" s="1" t="s">
        <v>6</v>
      </c>
      <c r="I9" s="1" t="s">
        <v>7</v>
      </c>
      <c r="J9" s="1" t="s">
        <v>8</v>
      </c>
      <c r="K9" s="94"/>
      <c r="L9" s="18" t="s">
        <v>12</v>
      </c>
      <c r="M9" s="19" t="s">
        <v>13</v>
      </c>
      <c r="N9" s="18" t="s">
        <v>14</v>
      </c>
      <c r="O9" s="19" t="s">
        <v>15</v>
      </c>
      <c r="P9" s="1" t="s">
        <v>16</v>
      </c>
      <c r="Q9" s="1" t="s">
        <v>5</v>
      </c>
      <c r="R9" s="1" t="s">
        <v>6</v>
      </c>
      <c r="S9" s="1" t="s">
        <v>7</v>
      </c>
      <c r="T9" s="1" t="s">
        <v>18</v>
      </c>
      <c r="U9" s="82"/>
      <c r="V9" s="80"/>
      <c r="W9" s="80"/>
    </row>
    <row r="10" spans="1:23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  <c r="K10" s="4">
        <v>11</v>
      </c>
      <c r="L10" s="10">
        <v>12</v>
      </c>
      <c r="M10" s="4">
        <v>13</v>
      </c>
      <c r="N10" s="10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22</v>
      </c>
      <c r="W10" s="5">
        <v>23</v>
      </c>
    </row>
    <row r="11" spans="1:23" ht="173.25" customHeight="1" x14ac:dyDescent="0.25">
      <c r="A11" s="47">
        <v>1</v>
      </c>
      <c r="B11" s="51" t="s">
        <v>24</v>
      </c>
      <c r="C11" s="51" t="s">
        <v>43</v>
      </c>
      <c r="D11" s="53" t="s">
        <v>26</v>
      </c>
      <c r="E11" s="49" t="s">
        <v>37</v>
      </c>
      <c r="F11" s="49" t="s">
        <v>50</v>
      </c>
      <c r="G11" s="55">
        <v>117718.7</v>
      </c>
      <c r="H11" s="55">
        <v>4905</v>
      </c>
      <c r="I11" s="55">
        <v>1238.6199999999999</v>
      </c>
      <c r="J11" s="50">
        <f>SUM(G11:I11)</f>
        <v>123862.31999999999</v>
      </c>
      <c r="K11" s="48"/>
      <c r="L11" s="52" t="s">
        <v>39</v>
      </c>
      <c r="M11" s="46" t="s">
        <v>40</v>
      </c>
      <c r="N11" s="44" t="s">
        <v>41</v>
      </c>
      <c r="O11" s="46" t="s">
        <v>49</v>
      </c>
      <c r="P11" s="45">
        <v>123862.32</v>
      </c>
      <c r="Q11" s="32">
        <v>61235.35</v>
      </c>
      <c r="R11" s="32">
        <v>2551.5</v>
      </c>
      <c r="S11" s="32">
        <v>644.30999999999995</v>
      </c>
      <c r="T11" s="22">
        <f t="shared" ref="T11:T16" si="0">SUM(Q11:S11)</f>
        <v>64431.159999999996</v>
      </c>
      <c r="U11" s="74"/>
      <c r="V11" s="10"/>
      <c r="W11" s="77" t="s">
        <v>77</v>
      </c>
    </row>
    <row r="12" spans="1:23" ht="113.25" customHeight="1" x14ac:dyDescent="0.25">
      <c r="A12" s="103">
        <v>2</v>
      </c>
      <c r="B12" s="85" t="s">
        <v>24</v>
      </c>
      <c r="C12" s="85" t="s">
        <v>43</v>
      </c>
      <c r="D12" s="87" t="s">
        <v>26</v>
      </c>
      <c r="E12" s="79" t="s">
        <v>38</v>
      </c>
      <c r="F12" s="79" t="s">
        <v>36</v>
      </c>
      <c r="G12" s="89" t="s">
        <v>51</v>
      </c>
      <c r="H12" s="89">
        <v>6500</v>
      </c>
      <c r="I12" s="89">
        <v>65.7</v>
      </c>
      <c r="J12" s="107">
        <f>SUM(G12:I12)</f>
        <v>6565.7</v>
      </c>
      <c r="K12" s="105"/>
      <c r="L12" s="44" t="s">
        <v>39</v>
      </c>
      <c r="M12" s="46" t="s">
        <v>40</v>
      </c>
      <c r="N12" s="44" t="s">
        <v>41</v>
      </c>
      <c r="O12" s="58" t="s">
        <v>49</v>
      </c>
      <c r="P12" s="45">
        <v>5000</v>
      </c>
      <c r="Q12" s="32"/>
      <c r="R12" s="32"/>
      <c r="S12" s="32"/>
      <c r="T12" s="22">
        <f t="shared" si="0"/>
        <v>0</v>
      </c>
      <c r="U12" s="33"/>
      <c r="V12" s="10"/>
      <c r="W12" s="101"/>
    </row>
    <row r="13" spans="1:23" ht="144.75" customHeight="1" x14ac:dyDescent="0.25">
      <c r="A13" s="104"/>
      <c r="B13" s="86"/>
      <c r="C13" s="86"/>
      <c r="D13" s="88"/>
      <c r="E13" s="80"/>
      <c r="F13" s="80"/>
      <c r="G13" s="90"/>
      <c r="H13" s="90"/>
      <c r="I13" s="90"/>
      <c r="J13" s="108"/>
      <c r="K13" s="106"/>
      <c r="L13" s="44"/>
      <c r="M13" s="46"/>
      <c r="N13" s="44"/>
      <c r="O13" s="46"/>
      <c r="P13" s="45"/>
      <c r="Q13" s="32"/>
      <c r="R13" s="32"/>
      <c r="S13" s="32"/>
      <c r="T13" s="22">
        <f t="shared" si="0"/>
        <v>0</v>
      </c>
      <c r="U13" s="33"/>
      <c r="V13" s="10"/>
      <c r="W13" s="78"/>
    </row>
    <row r="14" spans="1:23" ht="261.75" customHeight="1" x14ac:dyDescent="0.25">
      <c r="A14" s="35">
        <v>3</v>
      </c>
      <c r="B14" s="40" t="s">
        <v>24</v>
      </c>
      <c r="C14" s="36" t="s">
        <v>33</v>
      </c>
      <c r="D14" s="10" t="s">
        <v>26</v>
      </c>
      <c r="E14" s="37" t="s">
        <v>34</v>
      </c>
      <c r="F14" s="37" t="s">
        <v>42</v>
      </c>
      <c r="G14" s="38">
        <v>6596.2</v>
      </c>
      <c r="H14" s="38">
        <v>274.8</v>
      </c>
      <c r="I14" s="38">
        <v>69.400000000000006</v>
      </c>
      <c r="J14" s="22">
        <f>SUM(G14:I14)</f>
        <v>6940.4</v>
      </c>
      <c r="K14" s="39"/>
      <c r="L14" s="42"/>
      <c r="M14" s="56"/>
      <c r="N14" s="42"/>
      <c r="O14" s="75"/>
      <c r="P14" s="43"/>
      <c r="Q14" s="71">
        <v>4010.22</v>
      </c>
      <c r="R14" s="38">
        <v>167.1</v>
      </c>
      <c r="S14" s="38">
        <v>42.19</v>
      </c>
      <c r="T14" s="22">
        <f t="shared" si="0"/>
        <v>4219.5099999999993</v>
      </c>
      <c r="U14" s="75"/>
      <c r="V14" s="41"/>
      <c r="W14" s="72" t="s">
        <v>35</v>
      </c>
    </row>
    <row r="15" spans="1:23" ht="220.5" customHeight="1" x14ac:dyDescent="0.25">
      <c r="A15" s="9">
        <v>4</v>
      </c>
      <c r="B15" s="23" t="s">
        <v>24</v>
      </c>
      <c r="C15" s="23" t="s">
        <v>25</v>
      </c>
      <c r="D15" s="10" t="s">
        <v>26</v>
      </c>
      <c r="E15" s="44" t="s">
        <v>44</v>
      </c>
      <c r="F15" s="44" t="s">
        <v>44</v>
      </c>
      <c r="G15" s="54" t="s">
        <v>51</v>
      </c>
      <c r="H15" s="54">
        <v>1841.5</v>
      </c>
      <c r="I15" s="54">
        <v>204.6</v>
      </c>
      <c r="J15" s="22">
        <f>SUM(G15:I15)</f>
        <v>2046.1</v>
      </c>
      <c r="K15" s="33"/>
      <c r="L15" s="79" t="s">
        <v>63</v>
      </c>
      <c r="M15" s="81">
        <v>45020</v>
      </c>
      <c r="N15" s="79" t="s">
        <v>64</v>
      </c>
      <c r="O15" s="81" t="s">
        <v>65</v>
      </c>
      <c r="P15" s="83">
        <v>2349</v>
      </c>
      <c r="Q15" s="32"/>
      <c r="R15" s="32"/>
      <c r="S15" s="32"/>
      <c r="T15" s="22">
        <f t="shared" si="0"/>
        <v>0</v>
      </c>
      <c r="U15" s="76"/>
      <c r="V15" s="10"/>
      <c r="W15" s="77" t="s">
        <v>66</v>
      </c>
    </row>
    <row r="16" spans="1:23" ht="330" customHeight="1" x14ac:dyDescent="0.25">
      <c r="A16" s="9">
        <v>5</v>
      </c>
      <c r="B16" s="23" t="s">
        <v>24</v>
      </c>
      <c r="C16" s="23" t="s">
        <v>25</v>
      </c>
      <c r="D16" s="10" t="s">
        <v>26</v>
      </c>
      <c r="E16" s="44" t="s">
        <v>45</v>
      </c>
      <c r="F16" s="44" t="s">
        <v>45</v>
      </c>
      <c r="G16" s="54">
        <v>298.60000000000002</v>
      </c>
      <c r="H16" s="54">
        <v>12.4</v>
      </c>
      <c r="I16" s="54">
        <v>34.56</v>
      </c>
      <c r="J16" s="22">
        <f>SUM(G16:I16)</f>
        <v>345.56</v>
      </c>
      <c r="K16" s="33"/>
      <c r="L16" s="80"/>
      <c r="M16" s="82"/>
      <c r="N16" s="80"/>
      <c r="O16" s="82"/>
      <c r="P16" s="84"/>
      <c r="Q16" s="32"/>
      <c r="R16" s="32"/>
      <c r="S16" s="32"/>
      <c r="T16" s="38">
        <f t="shared" si="0"/>
        <v>0</v>
      </c>
      <c r="U16" s="33"/>
      <c r="V16" s="10"/>
      <c r="W16" s="78"/>
    </row>
    <row r="17" spans="1:23" ht="222.75" customHeight="1" x14ac:dyDescent="0.25">
      <c r="A17" s="68">
        <v>6</v>
      </c>
      <c r="B17" s="62" t="s">
        <v>59</v>
      </c>
      <c r="C17" s="62" t="s">
        <v>60</v>
      </c>
      <c r="D17" s="10" t="s">
        <v>26</v>
      </c>
      <c r="E17" s="63" t="s">
        <v>62</v>
      </c>
      <c r="F17" s="63" t="s">
        <v>61</v>
      </c>
      <c r="G17" s="64">
        <v>7557.33</v>
      </c>
      <c r="H17" s="64">
        <v>1658.93</v>
      </c>
      <c r="I17" s="64">
        <v>93.1</v>
      </c>
      <c r="J17" s="22">
        <f>SUM(G17:I17)</f>
        <v>9309.36</v>
      </c>
      <c r="K17" s="69"/>
      <c r="L17" s="65" t="s">
        <v>68</v>
      </c>
      <c r="M17" s="67" t="s">
        <v>69</v>
      </c>
      <c r="N17" s="65" t="s">
        <v>70</v>
      </c>
      <c r="O17" s="67" t="s">
        <v>71</v>
      </c>
      <c r="P17" s="66">
        <v>9262.81</v>
      </c>
      <c r="Q17" s="32"/>
      <c r="R17" s="32"/>
      <c r="S17" s="32"/>
      <c r="T17" s="38"/>
      <c r="U17" s="33"/>
      <c r="V17" s="10"/>
      <c r="W17" s="70" t="s">
        <v>72</v>
      </c>
    </row>
    <row r="18" spans="1:23" ht="255" customHeight="1" x14ac:dyDescent="0.25">
      <c r="A18" s="103">
        <v>7</v>
      </c>
      <c r="B18" s="85" t="s">
        <v>27</v>
      </c>
      <c r="C18" s="85" t="s">
        <v>28</v>
      </c>
      <c r="D18" s="79" t="s">
        <v>47</v>
      </c>
      <c r="E18" s="79" t="s">
        <v>48</v>
      </c>
      <c r="F18" s="79" t="s">
        <v>46</v>
      </c>
      <c r="G18" s="107">
        <v>19689.5</v>
      </c>
      <c r="H18" s="107">
        <v>820.5</v>
      </c>
      <c r="I18" s="107">
        <v>20.53</v>
      </c>
      <c r="J18" s="107">
        <f>SUM(G18:I18)</f>
        <v>20530.53</v>
      </c>
      <c r="K18" s="105"/>
      <c r="L18" s="10" t="s">
        <v>56</v>
      </c>
      <c r="M18" s="17" t="s">
        <v>57</v>
      </c>
      <c r="N18" s="24" t="s">
        <v>58</v>
      </c>
      <c r="O18" s="60" t="s">
        <v>54</v>
      </c>
      <c r="P18" s="22">
        <v>421.72</v>
      </c>
      <c r="Q18" s="22">
        <v>202.22</v>
      </c>
      <c r="R18" s="22">
        <v>8.43</v>
      </c>
      <c r="S18" s="22">
        <v>0.21</v>
      </c>
      <c r="T18" s="22">
        <f t="shared" ref="T18:T19" si="1">SUM(Q18:S18)</f>
        <v>210.86</v>
      </c>
      <c r="U18" s="34" t="s">
        <v>73</v>
      </c>
      <c r="V18" s="10"/>
      <c r="W18" s="61" t="s">
        <v>74</v>
      </c>
    </row>
    <row r="19" spans="1:23" ht="380.25" customHeight="1" x14ac:dyDescent="0.25">
      <c r="A19" s="104"/>
      <c r="B19" s="86"/>
      <c r="C19" s="86"/>
      <c r="D19" s="80"/>
      <c r="E19" s="80"/>
      <c r="F19" s="80"/>
      <c r="G19" s="108"/>
      <c r="H19" s="108"/>
      <c r="I19" s="108"/>
      <c r="J19" s="108"/>
      <c r="K19" s="106"/>
      <c r="L19" s="10" t="s">
        <v>52</v>
      </c>
      <c r="M19" s="17" t="s">
        <v>55</v>
      </c>
      <c r="N19" s="24" t="s">
        <v>53</v>
      </c>
      <c r="O19" s="59" t="s">
        <v>54</v>
      </c>
      <c r="P19" s="22">
        <v>20100.37</v>
      </c>
      <c r="Q19" s="22">
        <v>5783.09</v>
      </c>
      <c r="R19" s="22">
        <v>240.99</v>
      </c>
      <c r="S19" s="22">
        <v>6.03</v>
      </c>
      <c r="T19" s="22">
        <f t="shared" si="1"/>
        <v>6030.11</v>
      </c>
      <c r="U19" s="27"/>
      <c r="V19" s="10"/>
      <c r="W19" s="73" t="s">
        <v>67</v>
      </c>
    </row>
    <row r="20" spans="1:23" x14ac:dyDescent="0.25">
      <c r="A20" s="9"/>
      <c r="B20" s="10"/>
      <c r="C20" s="10"/>
      <c r="D20" s="14"/>
      <c r="E20" s="14"/>
      <c r="F20" s="14"/>
      <c r="G20" s="15">
        <f>SUM(G11:G19)</f>
        <v>151860.32999999999</v>
      </c>
      <c r="H20" s="15">
        <f>SUM(H11:H19)</f>
        <v>16013.13</v>
      </c>
      <c r="I20" s="15">
        <f>SUM(I11:I19)</f>
        <v>1726.5099999999998</v>
      </c>
      <c r="J20" s="15">
        <f>SUM(J11:J19)</f>
        <v>169599.97</v>
      </c>
      <c r="K20" s="16"/>
      <c r="L20" s="16"/>
      <c r="M20" s="16"/>
      <c r="N20" s="16"/>
      <c r="O20" s="16"/>
      <c r="P20" s="15">
        <f>SUM(P11:P19)</f>
        <v>160996.22</v>
      </c>
      <c r="Q20" s="15">
        <f>SUM(Q11:Q19)</f>
        <v>71230.880000000005</v>
      </c>
      <c r="R20" s="15">
        <f>SUM(R11:R19)</f>
        <v>2968.0199999999995</v>
      </c>
      <c r="S20" s="15">
        <f>SUM(S11:S19)</f>
        <v>692.74</v>
      </c>
      <c r="T20" s="15">
        <f>SUM(T11:T19)</f>
        <v>74891.64</v>
      </c>
      <c r="U20" s="17"/>
      <c r="V20" s="14"/>
      <c r="W20" s="12"/>
    </row>
    <row r="23" spans="1:23" ht="18.75" x14ac:dyDescent="0.25">
      <c r="F23" s="13" t="s">
        <v>32</v>
      </c>
      <c r="G23" s="29">
        <f>SUM(G11:G16)</f>
        <v>124613.5</v>
      </c>
      <c r="H23" s="29">
        <f>SUM(H11:H16)</f>
        <v>13533.699999999999</v>
      </c>
      <c r="I23" s="29">
        <f>SUM(I11:I16)</f>
        <v>1612.8799999999999</v>
      </c>
      <c r="J23" s="29">
        <f>SUM(J11:J16)</f>
        <v>139760.07999999999</v>
      </c>
      <c r="P23" s="29">
        <f>SUM(P11:P16)</f>
        <v>131211.32</v>
      </c>
      <c r="Q23" s="29">
        <f>SUM(Q11:Q16)</f>
        <v>65245.57</v>
      </c>
      <c r="R23" s="29">
        <f>SUM(R11:R16)</f>
        <v>2718.6</v>
      </c>
      <c r="S23" s="29">
        <f>SUM(S11:S16)</f>
        <v>686.5</v>
      </c>
      <c r="T23" s="29">
        <f>SUM(T11:T16)</f>
        <v>68650.67</v>
      </c>
    </row>
    <row r="25" spans="1:23" ht="30" customHeight="1" x14ac:dyDescent="0.3">
      <c r="E25" s="28"/>
      <c r="F25" s="28" t="s">
        <v>31</v>
      </c>
      <c r="G25" s="29">
        <f>G18</f>
        <v>19689.5</v>
      </c>
      <c r="H25" s="29">
        <f t="shared" ref="H25:J25" si="2">H18</f>
        <v>820.5</v>
      </c>
      <c r="I25" s="29">
        <f t="shared" si="2"/>
        <v>20.53</v>
      </c>
      <c r="J25" s="29">
        <f t="shared" si="2"/>
        <v>20530.53</v>
      </c>
      <c r="K25" s="30"/>
      <c r="L25" s="28"/>
      <c r="M25" s="30"/>
      <c r="N25" s="28"/>
      <c r="O25" s="31"/>
      <c r="P25" s="29">
        <f>P18+P19</f>
        <v>20522.09</v>
      </c>
      <c r="Q25" s="29">
        <f t="shared" ref="Q25:S25" si="3">Q18+Q19</f>
        <v>5985.31</v>
      </c>
      <c r="R25" s="29">
        <f t="shared" si="3"/>
        <v>249.42000000000002</v>
      </c>
      <c r="S25" s="29">
        <f t="shared" si="3"/>
        <v>6.24</v>
      </c>
      <c r="T25" s="29">
        <f>T18+T19</f>
        <v>6240.9699999999993</v>
      </c>
    </row>
    <row r="36" spans="16:20" x14ac:dyDescent="0.25">
      <c r="P36" s="15">
        <f>P11+P12</f>
        <v>128862.32</v>
      </c>
      <c r="Q36" s="15">
        <f>Q11+Q12</f>
        <v>61235.35</v>
      </c>
      <c r="R36" s="15">
        <f>R11+R12</f>
        <v>2551.5</v>
      </c>
      <c r="S36" s="15">
        <f>S11+S12</f>
        <v>644.30999999999995</v>
      </c>
      <c r="T36" s="15">
        <f>T11+T12</f>
        <v>64431.159999999996</v>
      </c>
    </row>
    <row r="37" spans="16:20" x14ac:dyDescent="0.25">
      <c r="P37" s="15" t="e">
        <f>#REF!+P13</f>
        <v>#REF!</v>
      </c>
      <c r="Q37" s="15" t="e">
        <f>#REF!+Q13</f>
        <v>#REF!</v>
      </c>
      <c r="R37" s="15" t="e">
        <f>#REF!+R13</f>
        <v>#REF!</v>
      </c>
      <c r="S37" s="15" t="e">
        <f>#REF!+S13</f>
        <v>#REF!</v>
      </c>
      <c r="T37" s="15" t="e">
        <f>#REF!+T13</f>
        <v>#REF!</v>
      </c>
    </row>
  </sheetData>
  <autoFilter ref="A8:W20"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</autoFilter>
  <mergeCells count="43">
    <mergeCell ref="A12:A13"/>
    <mergeCell ref="K18:K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H12:H13"/>
    <mergeCell ref="I12:I13"/>
    <mergeCell ref="J12:J13"/>
    <mergeCell ref="K12:K13"/>
    <mergeCell ref="A8:A9"/>
    <mergeCell ref="B8:B9"/>
    <mergeCell ref="C8:C9"/>
    <mergeCell ref="D8:D9"/>
    <mergeCell ref="E8:E9"/>
    <mergeCell ref="G12:G13"/>
    <mergeCell ref="C4:W4"/>
    <mergeCell ref="W8:W9"/>
    <mergeCell ref="V8:V9"/>
    <mergeCell ref="F8:F9"/>
    <mergeCell ref="G8:J8"/>
    <mergeCell ref="K8:K9"/>
    <mergeCell ref="L8:P8"/>
    <mergeCell ref="Q8:T8"/>
    <mergeCell ref="U8:U9"/>
    <mergeCell ref="W11:W13"/>
    <mergeCell ref="B12:B13"/>
    <mergeCell ref="C12:C13"/>
    <mergeCell ref="D12:D13"/>
    <mergeCell ref="E12:E13"/>
    <mergeCell ref="F12:F13"/>
    <mergeCell ref="W15:W16"/>
    <mergeCell ref="L15:L16"/>
    <mergeCell ref="M15:M16"/>
    <mergeCell ref="N15:N16"/>
    <mergeCell ref="O15:O16"/>
    <mergeCell ref="P15:P1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отчетный период - 07.2023</vt:lpstr>
      <vt:lpstr>'отчетный период - 07.2023'!Область_печати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2023-08-01T05:52:21Z</dcterms:modified>
</cp:coreProperties>
</file>